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ปรับ 21 เม.ย.58" sheetId="1" r:id="rId1"/>
  </sheets>
  <definedNames>
    <definedName name="_xlnm.Print_Titles" localSheetId="0">'ปรับ 21 เม.ย.58'!$6:$6</definedName>
  </definedNames>
  <calcPr fullCalcOnLoad="1"/>
</workbook>
</file>

<file path=xl/sharedStrings.xml><?xml version="1.0" encoding="utf-8"?>
<sst xmlns="http://schemas.openxmlformats.org/spreadsheetml/2006/main" count="142" uniqueCount="110">
  <si>
    <t>ที่</t>
  </si>
  <si>
    <t>โครงการ</t>
  </si>
  <si>
    <t>หน่วยดำเนินการ</t>
  </si>
  <si>
    <t>โครงการป้องกันกำจัดศัตรูมะพร้าว</t>
  </si>
  <si>
    <t>โครงการส่งเสริมและพัฒนาสินค้าเกษตรกลุ่มจังหวัดภาคกลางตอนล่าง 2 สู่ระบบมาตรฐาน</t>
  </si>
  <si>
    <t xml:space="preserve"> </t>
  </si>
  <si>
    <t>9,600,000</t>
  </si>
  <si>
    <t>โครงการบริหารจัดการสิ่งแวดล้อมโดยชุมชนและท้องถิ่นเพื่อส่งเสริมการท่องเที่ยว</t>
  </si>
  <si>
    <t>งบประมาณ (บาท)</t>
  </si>
  <si>
    <t xml:space="preserve">โครงการเสริมสร้างศักยภาพการผลิตทรัพยากรสัตว์น้ำ </t>
  </si>
  <si>
    <t xml:space="preserve">โครงการเพิ่มประสิทธิภาพผลิตสินค้าปศุสัตว์สู่มาตรฐานอาหารปลอดภัย (Food Safety และปลอดมลภาวะ (Zero waste livestock)
</t>
  </si>
  <si>
    <t>โครงการเสริมสร้างศักยภาพแรงงานทั้งในและนอกระบบ เพื่อรองรับประชาคมอาเซียนกลุ่มจังหวัดภาคกลางตอนล่าง 2</t>
  </si>
  <si>
    <t>โครงการเชื่อมโยงการค้าชายแดนไทยและอาเซียน</t>
  </si>
  <si>
    <t xml:space="preserve">     4,108,800      </t>
  </si>
  <si>
    <t>สนง.โครงการชลประทานเพชรบุรี</t>
  </si>
  <si>
    <t>2,352,000</t>
  </si>
  <si>
    <t xml:space="preserve">โครงการระบบท่อผันน้ำเชื่อมโยง 2 จังหวัด
</t>
  </si>
  <si>
    <t>โครงการป้องกันและแก้ไขปัญหาการกัดเซาะชายฝั่งทะเลอ่าวไทยฝั่งตะวันตก</t>
  </si>
  <si>
    <t>โครงการศึกษาผลกระทบด้านสิ่งแวดล้อมโครงการป้องกันและแก้ไขปัญหาการกัดเซาะชายฝั่งทะเลอ่าวไทยฝั่งตะวันตก</t>
  </si>
  <si>
    <t xml:space="preserve">  สนง.โยธาธิการและผังเมืองจังหวัดเพชรบุรี</t>
  </si>
  <si>
    <t>สนง.ประมงจังหวัดสมุทรสาคร เพชรบุรี และประจวบคีรีขันธ์</t>
  </si>
  <si>
    <t xml:space="preserve">      สนง.พาณิชย์จังหวัดในกลุ่มจังหวัด    ภาคกลางตอนล่าง 2
</t>
  </si>
  <si>
    <t xml:space="preserve">         สนง.ท่องเที่ยวและกีฬาจังหวัด       ในกลุ่มจังหวัดภาคกลางตอนล่าง 2</t>
  </si>
  <si>
    <t xml:space="preserve">   สนง.แรงงานจังหวัดในกลุ่มจังหวัด         ภาคกลางตอนล่าง 2
</t>
  </si>
  <si>
    <t>สนง.ทรัพยากรธรรมชาติและสิ่งแวดล้อมจังหวัดในกลุ่มจังหวัด</t>
  </si>
  <si>
    <t>โครงการจัดแสดงมหกรรมสินค้า จำหน่ายและเชื่อมโยงการกระจายสินค้าระดับภูมิภาค</t>
  </si>
  <si>
    <t>16,508,500</t>
  </si>
  <si>
    <t>5,904,000</t>
  </si>
  <si>
    <t>ค่าใช้จ่ายในการบริหารงานกลุ่มจังหวัดแบบบูรณาการ</t>
  </si>
  <si>
    <t xml:space="preserve">   สำนัก OSM</t>
  </si>
  <si>
    <t>โครงการพัฒนาและส่งเสริมการท่องเที่ยวกลุ่มจังหวัดภาคกลางตอนล่าง 2</t>
  </si>
  <si>
    <t>รวม 15  โครงการ</t>
  </si>
  <si>
    <t>ปรับลดเหลือ (บาท)</t>
  </si>
  <si>
    <t xml:space="preserve"> -</t>
  </si>
  <si>
    <t xml:space="preserve"> สนง.เกษตรจังหวัดในกลุ่มจังหวัด      ภาคกลางตอนล่าง 2</t>
  </si>
  <si>
    <t xml:space="preserve"> สนง.ท่องเที่ยวและกีฬาจังหวัด        สมุทรสาคร สมุทรสงคราม และเพชรบุรี</t>
  </si>
  <si>
    <t>สนง.เกษตรจังหวัดในกลุ่มจังหวัด    ภาคกลางตอนล่าง 2</t>
  </si>
  <si>
    <t>5,000,000</t>
  </si>
  <si>
    <t xml:space="preserve">โครงการส่งเสริมการท่องเที่ยวเชื่อมโยง 4 จังหวัด
</t>
  </si>
  <si>
    <r>
      <t xml:space="preserve">   140,500,000       </t>
    </r>
    <r>
      <rPr>
        <b/>
        <sz val="14"/>
        <color indexed="8"/>
        <rFont val="TH SarabunPSK"/>
        <family val="2"/>
      </rPr>
      <t xml:space="preserve">                 </t>
    </r>
  </si>
  <si>
    <t xml:space="preserve"> (สค. 28 ลบ.)  </t>
  </si>
  <si>
    <t>(พบ. 67 ลบ.)</t>
  </si>
  <si>
    <t>(ปข. 28 ลบ.)</t>
  </si>
  <si>
    <r>
      <t xml:space="preserve">    67,300,000   </t>
    </r>
    <r>
      <rPr>
        <b/>
        <sz val="13"/>
        <color indexed="8"/>
        <rFont val="TH SarabunPSK"/>
        <family val="2"/>
      </rPr>
      <t xml:space="preserve">        </t>
    </r>
  </si>
  <si>
    <t xml:space="preserve"> (สค. 20 ลบ.)  </t>
  </si>
  <si>
    <t xml:space="preserve"> (สส. - )   </t>
  </si>
  <si>
    <t>(พบ. 22 ลบ.)</t>
  </si>
  <si>
    <t>(ปข. 25.3 ลบ.)</t>
  </si>
  <si>
    <t xml:space="preserve"> (สค. 36 ลบ.)  </t>
  </si>
  <si>
    <t xml:space="preserve"> (สส. 26 )   </t>
  </si>
  <si>
    <t>(พบ. 65 ลบ.)</t>
  </si>
  <si>
    <t xml:space="preserve">   4,000,000  </t>
  </si>
  <si>
    <t xml:space="preserve"> (จว.ละ 1 ลบ.)</t>
  </si>
  <si>
    <t xml:space="preserve">    4,145,000         </t>
  </si>
  <si>
    <t xml:space="preserve">    4,145,000        </t>
  </si>
  <si>
    <t xml:space="preserve"> (สค. 1,307,050)  </t>
  </si>
  <si>
    <t xml:space="preserve"> (สส. 962,400)</t>
  </si>
  <si>
    <t>(พบ. 1,438,150)</t>
  </si>
  <si>
    <t>(ปข. 437,400)</t>
  </si>
  <si>
    <t xml:space="preserve">    10,164,000        </t>
  </si>
  <si>
    <t xml:space="preserve">(กษ 5.955 ลบ.) </t>
  </si>
  <si>
    <t>(พณ. 1.209 ลบ.)</t>
  </si>
  <si>
    <t xml:space="preserve">(พช. 3 ลบ.)  </t>
  </si>
  <si>
    <t xml:space="preserve"> (สส. 17.5 ลบ.)   </t>
  </si>
  <si>
    <t>2,007,100</t>
  </si>
  <si>
    <t>(พบ. 1,082,200)</t>
  </si>
  <si>
    <t>(ปข. 1,576,200)</t>
  </si>
  <si>
    <t xml:space="preserve">(สค. 508,000)  </t>
  </si>
  <si>
    <t xml:space="preserve">(สส. 942,400 )   </t>
  </si>
  <si>
    <t xml:space="preserve">(สค. 1,348,500)  </t>
  </si>
  <si>
    <t xml:space="preserve">(สส. 1,348,500)   </t>
  </si>
  <si>
    <t>(พบ. 4,041,500)</t>
  </si>
  <si>
    <t>(ปข. 2,861,500)</t>
  </si>
  <si>
    <t xml:space="preserve">(สส. 8 ลบ.)   </t>
  </si>
  <si>
    <t xml:space="preserve">(สค. 1 ลบ.)  </t>
  </si>
  <si>
    <t>(พบ. 7,508,500 บาท)</t>
  </si>
  <si>
    <t xml:space="preserve"> - </t>
  </si>
  <si>
    <t>(ปข. 60 ลบ.)</t>
  </si>
  <si>
    <t xml:space="preserve">บัญชีสรุปโครงการตามแผนปฏิบัติราชการ     </t>
  </si>
  <si>
    <t>งบดำเนินงาน   7 โครงการ    101,324,900 บาท</t>
  </si>
  <si>
    <t>งบรายจ่ายอื่น   1 โครงการ       5,000,000 บาท</t>
  </si>
  <si>
    <t>หมายเหตุ..</t>
  </si>
  <si>
    <t>(พบ. 47 ลบ.)</t>
  </si>
  <si>
    <t xml:space="preserve">      สนง.ทางหลวงชนบทจังหวัด     ในกลุ่มจังหวัดภาคกลางตอนล่าง 2</t>
  </si>
  <si>
    <t xml:space="preserve"> - (ปรับลด 20 ลบ.)     </t>
  </si>
  <si>
    <t xml:space="preserve">ประจำปีงบประมาณ พ.ศ. 2559  ของกลุ่มจังหวัดภาคกลางตอนล่าง 2 </t>
  </si>
  <si>
    <t xml:space="preserve">     สนง.ปศุสัตว์จังหวัดในกลุ่มจังหวัด      ภาคกลางตอนล่าง 2
</t>
  </si>
  <si>
    <r>
      <t xml:space="preserve">สนง.เกษตรจังหวัด </t>
    </r>
    <r>
      <rPr>
        <sz val="12"/>
        <color indexed="8"/>
        <rFont val="TH SarabunPSK"/>
        <family val="2"/>
      </rPr>
      <t>(สค.1,457,900 ,สส. 1,197,300, พบ. 1,875,400, ปข. 1,424,400)</t>
    </r>
    <r>
      <rPr>
        <sz val="14"/>
        <color indexed="8"/>
        <rFont val="TH SarabunPSK"/>
        <family val="2"/>
      </rPr>
      <t xml:space="preserve">  , สนง.พาณิชย์จังหวัดสนง.พัฒนาชุมชนจังหวัดในกลุ่มจังหวัดภาคกลางตอนล่าง 2</t>
    </r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</si>
  <si>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วงเงินที่ได้รับการจัดสรร 401.8249 ลบ.</t>
    </r>
  </si>
  <si>
    <t xml:space="preserve"> สมุทรสาคร  </t>
  </si>
  <si>
    <t xml:space="preserve"> สมุทรสงคราม  </t>
  </si>
  <si>
    <t xml:space="preserve"> เพชรบุรี  </t>
  </si>
  <si>
    <t xml:space="preserve"> ประจวบคีรีขันธ์  </t>
  </si>
  <si>
    <t xml:space="preserve"> กลุ่มจังหวัด  </t>
  </si>
  <si>
    <t xml:space="preserve"> รวม</t>
  </si>
  <si>
    <t xml:space="preserve">แยกจังหวัด  </t>
  </si>
  <si>
    <t>สนง.โยธาธิการและผังเมืองจังหวัดในกลุ่มจังหวัดภาคกลางตอนล่าง 2</t>
  </si>
  <si>
    <t>งบประมาณเดิม (บาท)</t>
  </si>
  <si>
    <r>
      <t xml:space="preserve">    2,007,100 </t>
    </r>
    <r>
      <rPr>
        <sz val="12"/>
        <color indexed="8"/>
        <rFont val="TH SarabunPSK"/>
        <family val="2"/>
      </rPr>
      <t>(จว.ละ 501,775 บาท)</t>
    </r>
  </si>
  <si>
    <t>หมายเหตุ</t>
  </si>
  <si>
    <t>โครงการพัฒนาเส้นทางการท่องเที่ยว   กลุ่มจังหวัดภาคกลางตอนล่าง 2</t>
  </si>
  <si>
    <t>(พบ. 49.5 ลบ.)</t>
  </si>
  <si>
    <t>(ปข. 49.5 ลบ.)</t>
  </si>
  <si>
    <t xml:space="preserve"> - (ปรับลด 15.5 ลบ.)     </t>
  </si>
  <si>
    <t xml:space="preserve"> - (ปรับลด 10.5 ลบ.)     </t>
  </si>
  <si>
    <t>(ปรับลดจากเดิม 46 ลบ.)</t>
  </si>
  <si>
    <t>งบลงทุน       3  โครงการ    296,500,000 บาท</t>
  </si>
  <si>
    <t>รวม     402,824,900     บาท</t>
  </si>
  <si>
    <t xml:space="preserve">  (เดิม 448,824,900 บาท ปรับลด 46 ลบ. (13.43%))</t>
  </si>
  <si>
    <t>จำนวน  15  โครงการ งบประมาณ  402,824,900 บาท (เรียงตามลำดับความสำคัญ)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</si>
</sst>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b/>
      <sz val="16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Angsana New"/>
      <family val="1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rgb="FF000000"/>
      <name val="Angsana New"/>
      <family val="1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6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left" vertical="top" wrapText="1"/>
    </xf>
    <xf numFmtId="49" fontId="60" fillId="0" borderId="10" xfId="38" applyNumberFormat="1" applyFont="1" applyBorder="1" applyAlignment="1">
      <alignment horizontal="center" vertical="top" wrapText="1"/>
    </xf>
    <xf numFmtId="49" fontId="59" fillId="0" borderId="10" xfId="38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187" fontId="7" fillId="0" borderId="10" xfId="38" applyNumberFormat="1" applyFont="1" applyBorder="1" applyAlignment="1">
      <alignment horizontal="center" vertical="center"/>
    </xf>
    <xf numFmtId="187" fontId="60" fillId="0" borderId="10" xfId="38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vertical="top"/>
    </xf>
    <xf numFmtId="187" fontId="59" fillId="0" borderId="0" xfId="38" applyNumberFormat="1" applyFont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187" fontId="59" fillId="0" borderId="0" xfId="0" applyNumberFormat="1" applyFont="1" applyAlignment="1">
      <alignment horizontal="center" vertical="top"/>
    </xf>
    <xf numFmtId="0" fontId="61" fillId="0" borderId="10" xfId="0" applyFont="1" applyBorder="1" applyAlignment="1">
      <alignment horizontal="center" vertical="center"/>
    </xf>
    <xf numFmtId="0" fontId="61" fillId="10" borderId="10" xfId="0" applyFont="1" applyFill="1" applyBorder="1" applyAlignment="1">
      <alignment horizontal="center" vertical="top" wrapText="1"/>
    </xf>
    <xf numFmtId="49" fontId="61" fillId="0" borderId="11" xfId="38" applyNumberFormat="1" applyFont="1" applyBorder="1" applyAlignment="1">
      <alignment horizontal="center" vertical="top" wrapText="1"/>
    </xf>
    <xf numFmtId="49" fontId="63" fillId="0" borderId="12" xfId="38" applyNumberFormat="1" applyFont="1" applyBorder="1" applyAlignment="1">
      <alignment horizontal="center" vertical="top" wrapText="1"/>
    </xf>
    <xf numFmtId="49" fontId="63" fillId="0" borderId="13" xfId="38" applyNumberFormat="1" applyFont="1" applyBorder="1" applyAlignment="1">
      <alignment horizontal="center" vertical="top" wrapText="1"/>
    </xf>
    <xf numFmtId="49" fontId="60" fillId="0" borderId="13" xfId="38" applyNumberFormat="1" applyFont="1" applyBorder="1" applyAlignment="1">
      <alignment horizontal="center" vertical="top" wrapText="1"/>
    </xf>
    <xf numFmtId="49" fontId="9" fillId="0" borderId="11" xfId="38" applyNumberFormat="1" applyFont="1" applyBorder="1" applyAlignment="1">
      <alignment horizontal="center" vertical="top" wrapText="1"/>
    </xf>
    <xf numFmtId="187" fontId="7" fillId="10" borderId="10" xfId="38" applyNumberFormat="1" applyFont="1" applyFill="1" applyBorder="1" applyAlignment="1">
      <alignment horizontal="center" vertical="center"/>
    </xf>
    <xf numFmtId="187" fontId="59" fillId="0" borderId="0" xfId="38" applyNumberFormat="1" applyFont="1" applyAlignment="1">
      <alignment/>
    </xf>
    <xf numFmtId="187" fontId="61" fillId="0" borderId="10" xfId="38" applyNumberFormat="1" applyFont="1" applyBorder="1" applyAlignment="1">
      <alignment horizontal="center" vertical="top" wrapText="1"/>
    </xf>
    <xf numFmtId="49" fontId="61" fillId="0" borderId="10" xfId="38" applyNumberFormat="1" applyFont="1" applyBorder="1" applyAlignment="1">
      <alignment horizontal="center" vertical="top" wrapText="1"/>
    </xf>
    <xf numFmtId="49" fontId="64" fillId="0" borderId="11" xfId="38" applyNumberFormat="1" applyFont="1" applyBorder="1" applyAlignment="1">
      <alignment horizontal="left" vertical="center" wrapText="1"/>
    </xf>
    <xf numFmtId="187" fontId="61" fillId="0" borderId="10" xfId="38" applyNumberFormat="1" applyFont="1" applyBorder="1" applyAlignment="1">
      <alignment horizontal="left" vertical="top" wrapText="1"/>
    </xf>
    <xf numFmtId="49" fontId="61" fillId="0" borderId="11" xfId="38" applyNumberFormat="1" applyFont="1" applyBorder="1" applyAlignment="1">
      <alignment horizontal="center" vertical="center" wrapText="1"/>
    </xf>
    <xf numFmtId="49" fontId="10" fillId="0" borderId="11" xfId="38" applyNumberFormat="1" applyFont="1" applyBorder="1" applyAlignment="1">
      <alignment horizontal="center" vertical="top" wrapText="1"/>
    </xf>
    <xf numFmtId="49" fontId="8" fillId="0" borderId="12" xfId="38" applyNumberFormat="1" applyFont="1" applyBorder="1" applyAlignment="1">
      <alignment horizontal="center" vertical="top" wrapText="1"/>
    </xf>
    <xf numFmtId="187" fontId="63" fillId="0" borderId="0" xfId="38" applyNumberFormat="1" applyFont="1" applyAlignment="1">
      <alignment horizontal="center" vertical="top"/>
    </xf>
    <xf numFmtId="187" fontId="61" fillId="0" borderId="11" xfId="38" applyNumberFormat="1" applyFont="1" applyBorder="1" applyAlignment="1">
      <alignment horizontal="left" vertical="top" wrapText="1"/>
    </xf>
    <xf numFmtId="187" fontId="6" fillId="0" borderId="0" xfId="38" applyNumberFormat="1" applyFont="1" applyAlignment="1">
      <alignment horizontal="center" vertical="top"/>
    </xf>
    <xf numFmtId="0" fontId="14" fillId="0" borderId="12" xfId="0" applyFont="1" applyBorder="1" applyAlignment="1">
      <alignment/>
    </xf>
    <xf numFmtId="0" fontId="65" fillId="0" borderId="0" xfId="0" applyFont="1" applyAlignment="1">
      <alignment/>
    </xf>
    <xf numFmtId="187" fontId="61" fillId="0" borderId="11" xfId="38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66" fillId="0" borderId="0" xfId="0" applyFont="1" applyFill="1" applyBorder="1" applyAlignment="1">
      <alignment horizontal="left" wrapText="1" readingOrder="1"/>
    </xf>
    <xf numFmtId="0" fontId="66" fillId="0" borderId="10" xfId="0" applyFont="1" applyFill="1" applyBorder="1" applyAlignment="1">
      <alignment horizontal="center" wrapText="1" readingOrder="1"/>
    </xf>
    <xf numFmtId="0" fontId="66" fillId="0" borderId="14" xfId="0" applyFont="1" applyFill="1" applyBorder="1" applyAlignment="1">
      <alignment horizontal="center" wrapText="1" readingOrder="1"/>
    </xf>
    <xf numFmtId="0" fontId="66" fillId="0" borderId="10" xfId="0" applyFont="1" applyFill="1" applyBorder="1" applyAlignment="1">
      <alignment horizontal="left" wrapText="1" readingOrder="1"/>
    </xf>
    <xf numFmtId="3" fontId="66" fillId="0" borderId="10" xfId="0" applyNumberFormat="1" applyFont="1" applyFill="1" applyBorder="1" applyAlignment="1">
      <alignment horizontal="center" wrapText="1" readingOrder="1"/>
    </xf>
    <xf numFmtId="3" fontId="66" fillId="0" borderId="14" xfId="0" applyNumberFormat="1" applyFont="1" applyFill="1" applyBorder="1" applyAlignment="1">
      <alignment horizontal="center" wrapText="1" readingOrder="1"/>
    </xf>
    <xf numFmtId="3" fontId="66" fillId="0" borderId="14" xfId="0" applyNumberFormat="1" applyFont="1" applyFill="1" applyBorder="1" applyAlignment="1">
      <alignment horizontal="center" vertical="center" wrapText="1" readingOrder="1"/>
    </xf>
    <xf numFmtId="0" fontId="66" fillId="8" borderId="10" xfId="0" applyFont="1" applyFill="1" applyBorder="1" applyAlignment="1">
      <alignment horizontal="center" wrapText="1" readingOrder="1"/>
    </xf>
    <xf numFmtId="3" fontId="16" fillId="0" borderId="10" xfId="0" applyNumberFormat="1" applyFont="1" applyFill="1" applyBorder="1" applyAlignment="1">
      <alignment horizontal="center" vertical="center" wrapText="1" readingOrder="1"/>
    </xf>
    <xf numFmtId="2" fontId="60" fillId="0" borderId="0" xfId="0" applyNumberFormat="1" applyFont="1" applyAlignment="1">
      <alignment vertical="top"/>
    </xf>
    <xf numFmtId="187" fontId="59" fillId="0" borderId="0" xfId="0" applyNumberFormat="1" applyFont="1" applyAlignment="1">
      <alignment/>
    </xf>
    <xf numFmtId="10" fontId="59" fillId="0" borderId="0" xfId="38" applyNumberFormat="1" applyFont="1" applyBorder="1" applyAlignment="1">
      <alignment horizontal="left" vertical="top"/>
    </xf>
    <xf numFmtId="10" fontId="59" fillId="0" borderId="0" xfId="0" applyNumberFormat="1" applyFont="1" applyBorder="1" applyAlignment="1">
      <alignment horizontal="left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0" fillId="0" borderId="11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top"/>
    </xf>
    <xf numFmtId="0" fontId="60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7" fillId="0" borderId="0" xfId="0" applyFont="1" applyAlignment="1">
      <alignment horizontal="righ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</xdr:row>
      <xdr:rowOff>247650</xdr:rowOff>
    </xdr:from>
    <xdr:to>
      <xdr:col>6</xdr:col>
      <xdr:colOff>142875</xdr:colOff>
      <xdr:row>20</xdr:row>
      <xdr:rowOff>247650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5715000" y="5962650"/>
          <a:ext cx="0" cy="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247650</xdr:rowOff>
    </xdr:from>
    <xdr:to>
      <xdr:col>6</xdr:col>
      <xdr:colOff>552450</xdr:colOff>
      <xdr:row>20</xdr:row>
      <xdr:rowOff>247650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715000" y="5962650"/>
          <a:ext cx="0" cy="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21</xdr:row>
      <xdr:rowOff>247650</xdr:rowOff>
    </xdr:from>
    <xdr:to>
      <xdr:col>6</xdr:col>
      <xdr:colOff>142875</xdr:colOff>
      <xdr:row>21</xdr:row>
      <xdr:rowOff>247650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5715000" y="6210300"/>
          <a:ext cx="0" cy="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247650</xdr:rowOff>
    </xdr:from>
    <xdr:to>
      <xdr:col>6</xdr:col>
      <xdr:colOff>552450</xdr:colOff>
      <xdr:row>21</xdr:row>
      <xdr:rowOff>247650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5715000" y="6210300"/>
          <a:ext cx="0" cy="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247650</xdr:rowOff>
    </xdr:from>
    <xdr:to>
      <xdr:col>6</xdr:col>
      <xdr:colOff>171450</xdr:colOff>
      <xdr:row>20</xdr:row>
      <xdr:rowOff>247650</xdr:rowOff>
    </xdr:to>
    <xdr:sp>
      <xdr:nvSpPr>
        <xdr:cNvPr id="5" name="ตัวเชื่อมต่อตรง 5"/>
        <xdr:cNvSpPr>
          <a:spLocks/>
        </xdr:cNvSpPr>
      </xdr:nvSpPr>
      <xdr:spPr>
        <a:xfrm rot="5400000" flipH="1" flipV="1">
          <a:off x="5715000" y="5962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247650</xdr:rowOff>
    </xdr:from>
    <xdr:to>
      <xdr:col>6</xdr:col>
      <xdr:colOff>171450</xdr:colOff>
      <xdr:row>21</xdr:row>
      <xdr:rowOff>247650</xdr:rowOff>
    </xdr:to>
    <xdr:sp>
      <xdr:nvSpPr>
        <xdr:cNvPr id="6" name="ตัวเชื่อมต่อตรง 6"/>
        <xdr:cNvSpPr>
          <a:spLocks/>
        </xdr:cNvSpPr>
      </xdr:nvSpPr>
      <xdr:spPr>
        <a:xfrm rot="5400000" flipH="1" flipV="1">
          <a:off x="5715000" y="62103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21</xdr:row>
      <xdr:rowOff>247650</xdr:rowOff>
    </xdr:from>
    <xdr:to>
      <xdr:col>6</xdr:col>
      <xdr:colOff>552450</xdr:colOff>
      <xdr:row>21</xdr:row>
      <xdr:rowOff>247650</xdr:rowOff>
    </xdr:to>
    <xdr:sp>
      <xdr:nvSpPr>
        <xdr:cNvPr id="7" name="ตัวเชื่อมต่อตรง 7"/>
        <xdr:cNvSpPr>
          <a:spLocks/>
        </xdr:cNvSpPr>
      </xdr:nvSpPr>
      <xdr:spPr>
        <a:xfrm rot="5400000" flipH="1" flipV="1">
          <a:off x="5715000" y="62103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3324225</xdr:colOff>
      <xdr:row>21</xdr:row>
      <xdr:rowOff>247650</xdr:rowOff>
    </xdr:from>
    <xdr:to>
      <xdr:col>6</xdr:col>
      <xdr:colOff>904875</xdr:colOff>
      <xdr:row>21</xdr:row>
      <xdr:rowOff>247650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15000" y="6210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ยกเว้น  จ.สมุทรสาคร</a:t>
          </a:r>
        </a:p>
      </xdr:txBody>
    </xdr:sp>
    <xdr:clientData/>
  </xdr:twoCellAnchor>
  <xdr:twoCellAnchor>
    <xdr:from>
      <xdr:col>6</xdr:col>
      <xdr:colOff>38100</xdr:colOff>
      <xdr:row>27</xdr:row>
      <xdr:rowOff>228600</xdr:rowOff>
    </xdr:from>
    <xdr:to>
      <xdr:col>6</xdr:col>
      <xdr:colOff>142875</xdr:colOff>
      <xdr:row>27</xdr:row>
      <xdr:rowOff>228600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5715000" y="7515225"/>
          <a:ext cx="0" cy="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43</xdr:row>
      <xdr:rowOff>447675</xdr:rowOff>
    </xdr:from>
    <xdr:to>
      <xdr:col>4</xdr:col>
      <xdr:colOff>1504950</xdr:colOff>
      <xdr:row>44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00550" y="11725275"/>
          <a:ext cx="1143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(ปรับลด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8,900 บาท)</a:t>
          </a:r>
        </a:p>
      </xdr:txBody>
    </xdr:sp>
    <xdr:clientData/>
  </xdr:twoCellAnchor>
  <xdr:twoCellAnchor>
    <xdr:from>
      <xdr:col>7</xdr:col>
      <xdr:colOff>266700</xdr:colOff>
      <xdr:row>20</xdr:row>
      <xdr:rowOff>114300</xdr:rowOff>
    </xdr:from>
    <xdr:to>
      <xdr:col>8</xdr:col>
      <xdr:colOff>104775</xdr:colOff>
      <xdr:row>22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981700" y="5829300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Y1</a:t>
          </a:r>
        </a:p>
      </xdr:txBody>
    </xdr:sp>
    <xdr:clientData/>
  </xdr:twoCellAnchor>
  <xdr:twoCellAnchor>
    <xdr:from>
      <xdr:col>7</xdr:col>
      <xdr:colOff>38100</xdr:colOff>
      <xdr:row>39</xdr:row>
      <xdr:rowOff>47625</xdr:rowOff>
    </xdr:from>
    <xdr:to>
      <xdr:col>7</xdr:col>
      <xdr:colOff>323850</xdr:colOff>
      <xdr:row>44</xdr:row>
      <xdr:rowOff>447675</xdr:rowOff>
    </xdr:to>
    <xdr:sp>
      <xdr:nvSpPr>
        <xdr:cNvPr id="12" name="วงเล็บปีกกาขวา 12"/>
        <xdr:cNvSpPr>
          <a:spLocks/>
        </xdr:cNvSpPr>
      </xdr:nvSpPr>
      <xdr:spPr>
        <a:xfrm>
          <a:off x="5753100" y="10191750"/>
          <a:ext cx="285750" cy="227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95250</xdr:rowOff>
    </xdr:from>
    <xdr:to>
      <xdr:col>7</xdr:col>
      <xdr:colOff>304800</xdr:colOff>
      <xdr:row>51</xdr:row>
      <xdr:rowOff>428625</xdr:rowOff>
    </xdr:to>
    <xdr:sp>
      <xdr:nvSpPr>
        <xdr:cNvPr id="13" name="วงเล็บปีกกาขวา 13"/>
        <xdr:cNvSpPr>
          <a:spLocks/>
        </xdr:cNvSpPr>
      </xdr:nvSpPr>
      <xdr:spPr>
        <a:xfrm>
          <a:off x="5743575" y="12611100"/>
          <a:ext cx="276225" cy="2114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42</xdr:row>
      <xdr:rowOff>104775</xdr:rowOff>
    </xdr:from>
    <xdr:to>
      <xdr:col>8</xdr:col>
      <xdr:colOff>133350</xdr:colOff>
      <xdr:row>43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953125" y="1104900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Y1</a:t>
          </a:r>
        </a:p>
      </xdr:txBody>
    </xdr:sp>
    <xdr:clientData/>
  </xdr:twoCellAnchor>
  <xdr:twoCellAnchor>
    <xdr:from>
      <xdr:col>7</xdr:col>
      <xdr:colOff>247650</xdr:colOff>
      <xdr:row>48</xdr:row>
      <xdr:rowOff>209550</xdr:rowOff>
    </xdr:from>
    <xdr:to>
      <xdr:col>8</xdr:col>
      <xdr:colOff>47625</xdr:colOff>
      <xdr:row>50</xdr:row>
      <xdr:rowOff>57150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962650" y="1349692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Y2</a:t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323850</xdr:colOff>
      <xdr:row>38</xdr:row>
      <xdr:rowOff>228600</xdr:rowOff>
    </xdr:to>
    <xdr:sp>
      <xdr:nvSpPr>
        <xdr:cNvPr id="16" name="วงเล็บปีกกาขวา 16"/>
        <xdr:cNvSpPr>
          <a:spLocks/>
        </xdr:cNvSpPr>
      </xdr:nvSpPr>
      <xdr:spPr>
        <a:xfrm>
          <a:off x="5753100" y="1866900"/>
          <a:ext cx="285750" cy="8239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.00390625" style="2" customWidth="1"/>
    <col min="2" max="2" width="30.28125" style="1" customWidth="1"/>
    <col min="3" max="3" width="14.00390625" style="2" customWidth="1"/>
    <col min="4" max="4" width="13.28125" style="2" customWidth="1"/>
    <col min="5" max="5" width="25.140625" style="1" customWidth="1"/>
    <col min="6" max="6" width="50.28125" style="1" hidden="1" customWidth="1"/>
    <col min="7" max="7" width="14.421875" style="1" hidden="1" customWidth="1"/>
    <col min="8" max="8" width="8.140625" style="1" customWidth="1"/>
    <col min="9" max="16384" width="9.00390625" style="1" customWidth="1"/>
  </cols>
  <sheetData>
    <row r="1" ht="1.5" customHeight="1"/>
    <row r="2" spans="2:8" ht="18" customHeight="1">
      <c r="B2" s="94"/>
      <c r="C2" s="94"/>
      <c r="D2" s="94"/>
      <c r="E2" s="94"/>
      <c r="F2" s="94"/>
      <c r="G2" s="94"/>
      <c r="H2" s="94"/>
    </row>
    <row r="3" spans="1:8" ht="24" customHeight="1">
      <c r="A3" s="62" t="s">
        <v>78</v>
      </c>
      <c r="B3" s="62"/>
      <c r="C3" s="62"/>
      <c r="D3" s="62"/>
      <c r="E3" s="62"/>
      <c r="F3" s="62"/>
      <c r="G3" s="62"/>
      <c r="H3" s="62"/>
    </row>
    <row r="4" spans="1:8" ht="21.75" customHeight="1">
      <c r="A4" s="61" t="s">
        <v>85</v>
      </c>
      <c r="B4" s="61"/>
      <c r="C4" s="61"/>
      <c r="D4" s="61"/>
      <c r="E4" s="61"/>
      <c r="F4" s="61"/>
      <c r="G4" s="61"/>
      <c r="H4" s="61"/>
    </row>
    <row r="5" spans="1:8" ht="38.25" customHeight="1">
      <c r="A5" s="63" t="s">
        <v>109</v>
      </c>
      <c r="B5" s="63"/>
      <c r="C5" s="63"/>
      <c r="D5" s="63"/>
      <c r="E5" s="63"/>
      <c r="F5" s="63"/>
      <c r="G5" s="63"/>
      <c r="H5" s="63"/>
    </row>
    <row r="6" spans="1:8" s="5" customFormat="1" ht="39">
      <c r="A6" s="23" t="s">
        <v>0</v>
      </c>
      <c r="B6" s="23" t="s">
        <v>1</v>
      </c>
      <c r="C6" s="21" t="s">
        <v>97</v>
      </c>
      <c r="D6" s="24" t="s">
        <v>32</v>
      </c>
      <c r="E6" s="23" t="s">
        <v>2</v>
      </c>
      <c r="H6" s="23" t="s">
        <v>99</v>
      </c>
    </row>
    <row r="7" spans="1:8" s="5" customFormat="1" ht="18.75" customHeight="1">
      <c r="A7" s="64">
        <v>1</v>
      </c>
      <c r="B7" s="82" t="s">
        <v>100</v>
      </c>
      <c r="C7" s="25" t="s">
        <v>39</v>
      </c>
      <c r="D7" s="44">
        <f>28000000+17500000+47000000+28000000</f>
        <v>120500000</v>
      </c>
      <c r="E7" s="85" t="s">
        <v>83</v>
      </c>
      <c r="H7" s="98"/>
    </row>
    <row r="8" spans="1:8" s="5" customFormat="1" ht="19.5" customHeight="1">
      <c r="A8" s="65"/>
      <c r="B8" s="83"/>
      <c r="C8" s="26" t="s">
        <v>40</v>
      </c>
      <c r="D8" s="26" t="s">
        <v>40</v>
      </c>
      <c r="E8" s="86"/>
      <c r="H8" s="99"/>
    </row>
    <row r="9" spans="1:8" s="5" customFormat="1" ht="19.5" customHeight="1">
      <c r="A9" s="65"/>
      <c r="B9" s="83"/>
      <c r="C9" s="26" t="s">
        <v>63</v>
      </c>
      <c r="D9" s="26" t="s">
        <v>63</v>
      </c>
      <c r="E9" s="86"/>
      <c r="H9" s="99"/>
    </row>
    <row r="10" spans="1:8" s="5" customFormat="1" ht="19.5" customHeight="1">
      <c r="A10" s="65"/>
      <c r="B10" s="83"/>
      <c r="C10" s="26" t="s">
        <v>41</v>
      </c>
      <c r="D10" s="26" t="s">
        <v>82</v>
      </c>
      <c r="E10" s="42" t="s">
        <v>84</v>
      </c>
      <c r="H10" s="99"/>
    </row>
    <row r="11" spans="1:8" s="5" customFormat="1" ht="17.25" customHeight="1">
      <c r="A11" s="66"/>
      <c r="B11" s="84"/>
      <c r="C11" s="27" t="s">
        <v>42</v>
      </c>
      <c r="D11" s="27" t="s">
        <v>42</v>
      </c>
      <c r="E11" s="45"/>
      <c r="H11" s="99"/>
    </row>
    <row r="12" spans="1:8" s="5" customFormat="1" ht="19.5" customHeight="1">
      <c r="A12" s="64">
        <v>2</v>
      </c>
      <c r="B12" s="73" t="s">
        <v>9</v>
      </c>
      <c r="C12" s="25" t="s">
        <v>43</v>
      </c>
      <c r="D12" s="25" t="s">
        <v>43</v>
      </c>
      <c r="E12" s="76" t="s">
        <v>20</v>
      </c>
      <c r="H12" s="99"/>
    </row>
    <row r="13" spans="1:8" s="5" customFormat="1" ht="19.5">
      <c r="A13" s="65"/>
      <c r="B13" s="74"/>
      <c r="C13" s="26" t="s">
        <v>44</v>
      </c>
      <c r="D13" s="26" t="s">
        <v>44</v>
      </c>
      <c r="E13" s="77"/>
      <c r="H13" s="99"/>
    </row>
    <row r="14" spans="1:8" s="5" customFormat="1" ht="19.5">
      <c r="A14" s="65"/>
      <c r="B14" s="74"/>
      <c r="C14" s="26" t="s">
        <v>45</v>
      </c>
      <c r="D14" s="26" t="s">
        <v>45</v>
      </c>
      <c r="E14" s="77"/>
      <c r="H14" s="99"/>
    </row>
    <row r="15" spans="1:8" s="5" customFormat="1" ht="19.5">
      <c r="A15" s="65"/>
      <c r="B15" s="74"/>
      <c r="C15" s="26" t="s">
        <v>46</v>
      </c>
      <c r="D15" s="26" t="s">
        <v>46</v>
      </c>
      <c r="E15" s="77"/>
      <c r="H15" s="99"/>
    </row>
    <row r="16" spans="1:8" s="5" customFormat="1" ht="19.5">
      <c r="A16" s="66"/>
      <c r="B16" s="75"/>
      <c r="C16" s="27" t="s">
        <v>47</v>
      </c>
      <c r="D16" s="27" t="s">
        <v>47</v>
      </c>
      <c r="E16" s="78"/>
      <c r="H16" s="99"/>
    </row>
    <row r="17" spans="1:8" s="5" customFormat="1" ht="57" customHeight="1">
      <c r="A17" s="3">
        <v>3</v>
      </c>
      <c r="B17" s="7" t="s">
        <v>18</v>
      </c>
      <c r="C17" s="35">
        <v>15000000</v>
      </c>
      <c r="D17" s="35">
        <v>15000000</v>
      </c>
      <c r="E17" s="10" t="s">
        <v>19</v>
      </c>
      <c r="H17" s="99"/>
    </row>
    <row r="18" spans="1:8" s="5" customFormat="1" ht="19.5" customHeight="1">
      <c r="A18" s="70">
        <v>4</v>
      </c>
      <c r="B18" s="67" t="s">
        <v>17</v>
      </c>
      <c r="C18" s="40">
        <f>36000000+26000000+60000000+65000000</f>
        <v>187000000</v>
      </c>
      <c r="D18" s="40">
        <f>36000000+26000000+49500000+49500000</f>
        <v>161000000</v>
      </c>
      <c r="E18" s="76" t="s">
        <v>96</v>
      </c>
      <c r="H18" s="99"/>
    </row>
    <row r="19" spans="1:8" s="5" customFormat="1" ht="19.5" customHeight="1">
      <c r="A19" s="71"/>
      <c r="B19" s="68"/>
      <c r="C19" s="26" t="s">
        <v>48</v>
      </c>
      <c r="D19" s="26" t="s">
        <v>48</v>
      </c>
      <c r="E19" s="77"/>
      <c r="H19" s="99"/>
    </row>
    <row r="20" spans="1:8" s="5" customFormat="1" ht="19.5" customHeight="1">
      <c r="A20" s="71"/>
      <c r="B20" s="68"/>
      <c r="C20" s="26" t="s">
        <v>49</v>
      </c>
      <c r="D20" s="26" t="s">
        <v>49</v>
      </c>
      <c r="E20" s="77"/>
      <c r="H20" s="99"/>
    </row>
    <row r="21" spans="1:8" s="5" customFormat="1" ht="19.5" customHeight="1">
      <c r="A21" s="71"/>
      <c r="B21" s="68"/>
      <c r="C21" s="26" t="s">
        <v>50</v>
      </c>
      <c r="D21" s="26" t="s">
        <v>101</v>
      </c>
      <c r="E21" s="42" t="s">
        <v>103</v>
      </c>
      <c r="H21" s="99"/>
    </row>
    <row r="22" spans="1:8" s="5" customFormat="1" ht="19.5" customHeight="1">
      <c r="A22" s="72"/>
      <c r="B22" s="69"/>
      <c r="C22" s="27" t="s">
        <v>77</v>
      </c>
      <c r="D22" s="27" t="s">
        <v>102</v>
      </c>
      <c r="E22" s="42" t="s">
        <v>104</v>
      </c>
      <c r="H22" s="99"/>
    </row>
    <row r="23" spans="1:8" ht="18.75" customHeight="1">
      <c r="A23" s="70">
        <v>5</v>
      </c>
      <c r="B23" s="73" t="s">
        <v>4</v>
      </c>
      <c r="C23" s="34" t="s">
        <v>13</v>
      </c>
      <c r="D23" s="34" t="s">
        <v>13</v>
      </c>
      <c r="E23" s="76" t="s">
        <v>34</v>
      </c>
      <c r="F23" s="1" t="s">
        <v>5</v>
      </c>
      <c r="H23" s="99"/>
    </row>
    <row r="24" spans="1:8" ht="17.25" customHeight="1">
      <c r="A24" s="71"/>
      <c r="B24" s="74"/>
      <c r="C24" s="26" t="s">
        <v>67</v>
      </c>
      <c r="D24" s="26" t="s">
        <v>67</v>
      </c>
      <c r="E24" s="77"/>
      <c r="H24" s="99"/>
    </row>
    <row r="25" spans="1:8" ht="15.75" customHeight="1">
      <c r="A25" s="71"/>
      <c r="B25" s="74"/>
      <c r="C25" s="26" t="s">
        <v>68</v>
      </c>
      <c r="D25" s="26" t="s">
        <v>68</v>
      </c>
      <c r="E25" s="77"/>
      <c r="H25" s="99"/>
    </row>
    <row r="26" spans="1:8" ht="16.5" customHeight="1">
      <c r="A26" s="71"/>
      <c r="B26" s="74"/>
      <c r="C26" s="26" t="s">
        <v>65</v>
      </c>
      <c r="D26" s="26" t="s">
        <v>65</v>
      </c>
      <c r="E26" s="77"/>
      <c r="H26" s="99"/>
    </row>
    <row r="27" spans="1:8" ht="16.5" customHeight="1">
      <c r="A27" s="72"/>
      <c r="B27" s="75"/>
      <c r="C27" s="27" t="s">
        <v>66</v>
      </c>
      <c r="D27" s="27" t="s">
        <v>66</v>
      </c>
      <c r="E27" s="78"/>
      <c r="H27" s="99"/>
    </row>
    <row r="28" spans="1:8" ht="18" customHeight="1">
      <c r="A28" s="64">
        <v>6</v>
      </c>
      <c r="B28" s="67" t="s">
        <v>10</v>
      </c>
      <c r="C28" s="36" t="s">
        <v>6</v>
      </c>
      <c r="D28" s="36" t="s">
        <v>6</v>
      </c>
      <c r="E28" s="76" t="s">
        <v>86</v>
      </c>
      <c r="H28" s="99"/>
    </row>
    <row r="29" spans="1:8" ht="16.5" customHeight="1">
      <c r="A29" s="65"/>
      <c r="B29" s="68"/>
      <c r="C29" s="26" t="s">
        <v>69</v>
      </c>
      <c r="D29" s="26" t="s">
        <v>69</v>
      </c>
      <c r="E29" s="77"/>
      <c r="H29" s="99"/>
    </row>
    <row r="30" spans="1:8" ht="15.75" customHeight="1">
      <c r="A30" s="65"/>
      <c r="B30" s="68"/>
      <c r="C30" s="26" t="s">
        <v>70</v>
      </c>
      <c r="D30" s="26" t="s">
        <v>70</v>
      </c>
      <c r="E30" s="77"/>
      <c r="H30" s="99"/>
    </row>
    <row r="31" spans="1:8" ht="16.5" customHeight="1">
      <c r="A31" s="65"/>
      <c r="B31" s="68"/>
      <c r="C31" s="26" t="s">
        <v>71</v>
      </c>
      <c r="D31" s="26" t="s">
        <v>71</v>
      </c>
      <c r="E31" s="77"/>
      <c r="H31" s="99"/>
    </row>
    <row r="32" spans="1:8" ht="16.5" customHeight="1">
      <c r="A32" s="66"/>
      <c r="B32" s="69"/>
      <c r="C32" s="27" t="s">
        <v>72</v>
      </c>
      <c r="D32" s="27" t="s">
        <v>72</v>
      </c>
      <c r="E32" s="78"/>
      <c r="H32" s="99"/>
    </row>
    <row r="33" spans="1:8" ht="17.25" customHeight="1">
      <c r="A33" s="64">
        <v>7</v>
      </c>
      <c r="B33" s="67" t="s">
        <v>7</v>
      </c>
      <c r="C33" s="25" t="s">
        <v>51</v>
      </c>
      <c r="D33" s="25" t="s">
        <v>51</v>
      </c>
      <c r="E33" s="85" t="s">
        <v>24</v>
      </c>
      <c r="H33" s="99"/>
    </row>
    <row r="34" spans="1:8" ht="30" customHeight="1">
      <c r="A34" s="66"/>
      <c r="B34" s="69"/>
      <c r="C34" s="28" t="s">
        <v>52</v>
      </c>
      <c r="D34" s="28" t="s">
        <v>52</v>
      </c>
      <c r="E34" s="87"/>
      <c r="H34" s="99"/>
    </row>
    <row r="35" spans="1:8" ht="19.5" customHeight="1">
      <c r="A35" s="64">
        <v>8</v>
      </c>
      <c r="B35" s="89" t="s">
        <v>3</v>
      </c>
      <c r="C35" s="29" t="s">
        <v>53</v>
      </c>
      <c r="D35" s="29" t="s">
        <v>54</v>
      </c>
      <c r="E35" s="76" t="s">
        <v>36</v>
      </c>
      <c r="H35" s="99"/>
    </row>
    <row r="36" spans="1:8" ht="17.25" customHeight="1">
      <c r="A36" s="65"/>
      <c r="B36" s="90"/>
      <c r="C36" s="26" t="s">
        <v>55</v>
      </c>
      <c r="D36" s="26" t="s">
        <v>55</v>
      </c>
      <c r="E36" s="77"/>
      <c r="H36" s="99"/>
    </row>
    <row r="37" spans="1:8" ht="18.75" customHeight="1">
      <c r="A37" s="65"/>
      <c r="B37" s="90"/>
      <c r="C37" s="26" t="s">
        <v>56</v>
      </c>
      <c r="D37" s="26" t="s">
        <v>56</v>
      </c>
      <c r="E37" s="77"/>
      <c r="H37" s="99"/>
    </row>
    <row r="38" spans="1:8" ht="18" customHeight="1">
      <c r="A38" s="65"/>
      <c r="B38" s="90"/>
      <c r="C38" s="26" t="s">
        <v>57</v>
      </c>
      <c r="D38" s="26" t="s">
        <v>57</v>
      </c>
      <c r="E38" s="77"/>
      <c r="H38" s="99"/>
    </row>
    <row r="39" spans="1:8" ht="21" customHeight="1">
      <c r="A39" s="66"/>
      <c r="B39" s="91"/>
      <c r="C39" s="27" t="s">
        <v>58</v>
      </c>
      <c r="D39" s="27" t="s">
        <v>58</v>
      </c>
      <c r="E39" s="78"/>
      <c r="H39" s="100"/>
    </row>
    <row r="40" spans="1:8" ht="21" customHeight="1">
      <c r="A40" s="64">
        <v>9</v>
      </c>
      <c r="B40" s="67" t="s">
        <v>25</v>
      </c>
      <c r="C40" s="25" t="s">
        <v>59</v>
      </c>
      <c r="D40" s="25" t="s">
        <v>59</v>
      </c>
      <c r="E40" s="79" t="s">
        <v>87</v>
      </c>
      <c r="H40" s="95"/>
    </row>
    <row r="41" spans="1:8" ht="21">
      <c r="A41" s="65"/>
      <c r="B41" s="68"/>
      <c r="C41" s="26" t="s">
        <v>60</v>
      </c>
      <c r="D41" s="26" t="s">
        <v>60</v>
      </c>
      <c r="E41" s="80"/>
      <c r="H41" s="96"/>
    </row>
    <row r="42" spans="1:8" ht="21">
      <c r="A42" s="65"/>
      <c r="B42" s="68"/>
      <c r="C42" s="26" t="s">
        <v>61</v>
      </c>
      <c r="D42" s="26" t="s">
        <v>61</v>
      </c>
      <c r="E42" s="80"/>
      <c r="H42" s="96"/>
    </row>
    <row r="43" spans="1:8" ht="26.25" customHeight="1">
      <c r="A43" s="66"/>
      <c r="B43" s="69"/>
      <c r="C43" s="27" t="s">
        <v>62</v>
      </c>
      <c r="D43" s="27" t="s">
        <v>62</v>
      </c>
      <c r="E43" s="81"/>
      <c r="H43" s="96"/>
    </row>
    <row r="44" spans="1:8" ht="58.5">
      <c r="A44" s="4">
        <v>10</v>
      </c>
      <c r="B44" s="7" t="s">
        <v>11</v>
      </c>
      <c r="C44" s="8" t="s">
        <v>64</v>
      </c>
      <c r="D44" s="33" t="s">
        <v>98</v>
      </c>
      <c r="E44" s="10" t="s">
        <v>23</v>
      </c>
      <c r="H44" s="96"/>
    </row>
    <row r="45" spans="1:8" ht="39">
      <c r="A45" s="4">
        <v>11</v>
      </c>
      <c r="B45" s="7" t="s">
        <v>28</v>
      </c>
      <c r="C45" s="16">
        <v>5000000</v>
      </c>
      <c r="D45" s="33" t="s">
        <v>37</v>
      </c>
      <c r="E45" s="17" t="s">
        <v>29</v>
      </c>
      <c r="H45" s="97"/>
    </row>
    <row r="46" spans="1:8" ht="19.5" customHeight="1">
      <c r="A46" s="64">
        <v>12</v>
      </c>
      <c r="B46" s="73" t="s">
        <v>30</v>
      </c>
      <c r="C46" s="37" t="s">
        <v>26</v>
      </c>
      <c r="D46" s="37" t="s">
        <v>76</v>
      </c>
      <c r="E46" s="76" t="s">
        <v>35</v>
      </c>
      <c r="H46" s="95"/>
    </row>
    <row r="47" spans="1:8" ht="21" customHeight="1">
      <c r="A47" s="65"/>
      <c r="B47" s="74"/>
      <c r="C47" s="38" t="s">
        <v>74</v>
      </c>
      <c r="D47" s="38"/>
      <c r="E47" s="77"/>
      <c r="F47" s="46"/>
      <c r="H47" s="96"/>
    </row>
    <row r="48" spans="1:8" ht="20.25" customHeight="1">
      <c r="A48" s="65"/>
      <c r="B48" s="74"/>
      <c r="C48" s="38" t="s">
        <v>73</v>
      </c>
      <c r="D48" s="38"/>
      <c r="E48" s="77"/>
      <c r="F48" s="46"/>
      <c r="H48" s="96"/>
    </row>
    <row r="49" spans="1:8" ht="21" customHeight="1">
      <c r="A49" s="66"/>
      <c r="B49" s="75"/>
      <c r="C49" s="38" t="s">
        <v>75</v>
      </c>
      <c r="D49" s="38"/>
      <c r="E49" s="78"/>
      <c r="F49" s="46"/>
      <c r="H49" s="96"/>
    </row>
    <row r="50" spans="1:8" ht="21.75" customHeight="1">
      <c r="A50" s="3">
        <v>13</v>
      </c>
      <c r="B50" s="7" t="s">
        <v>16</v>
      </c>
      <c r="C50" s="16">
        <v>90000000</v>
      </c>
      <c r="D50" s="32" t="s">
        <v>33</v>
      </c>
      <c r="E50" s="10" t="s">
        <v>14</v>
      </c>
      <c r="H50" s="96"/>
    </row>
    <row r="51" spans="1:8" ht="36.75" customHeight="1">
      <c r="A51" s="4">
        <v>14</v>
      </c>
      <c r="B51" s="7" t="s">
        <v>12</v>
      </c>
      <c r="C51" s="8" t="s">
        <v>15</v>
      </c>
      <c r="D51" s="32" t="s">
        <v>33</v>
      </c>
      <c r="E51" s="10" t="s">
        <v>21</v>
      </c>
      <c r="H51" s="96"/>
    </row>
    <row r="52" spans="1:8" ht="38.25" customHeight="1">
      <c r="A52" s="4">
        <v>15</v>
      </c>
      <c r="B52" s="6" t="s">
        <v>38</v>
      </c>
      <c r="C52" s="9" t="s">
        <v>27</v>
      </c>
      <c r="D52" s="32" t="s">
        <v>33</v>
      </c>
      <c r="E52" s="10" t="s">
        <v>22</v>
      </c>
      <c r="F52" s="11"/>
      <c r="H52" s="97"/>
    </row>
    <row r="53" spans="1:8" s="14" customFormat="1" ht="18.75">
      <c r="A53" s="12"/>
      <c r="B53" s="12" t="s">
        <v>31</v>
      </c>
      <c r="C53" s="15">
        <f>C7+C12+C17+C18+C23+C28+C33+C35+C40+C44+C45</f>
        <v>448824900</v>
      </c>
      <c r="D53" s="30">
        <f>D7+D12+D17+D18+D23+D28+D33+D35+D40+2007100+D45</f>
        <v>402824900</v>
      </c>
      <c r="E53" s="13"/>
      <c r="H53" s="13"/>
    </row>
    <row r="54" spans="3:4" ht="19.5" customHeight="1">
      <c r="C54" s="20"/>
      <c r="D54" s="39"/>
    </row>
    <row r="55" spans="3:5" ht="21" customHeight="1" hidden="1">
      <c r="C55" s="41"/>
      <c r="D55" s="41"/>
      <c r="E55" s="31"/>
    </row>
    <row r="56" spans="1:5" ht="21" customHeight="1" hidden="1">
      <c r="A56" s="93" t="s">
        <v>88</v>
      </c>
      <c r="B56" s="88"/>
      <c r="C56" s="88"/>
      <c r="D56" s="88"/>
      <c r="E56" s="88"/>
    </row>
    <row r="57" spans="2:4" ht="21">
      <c r="B57" s="43" t="s">
        <v>81</v>
      </c>
      <c r="D57" s="22"/>
    </row>
    <row r="58" spans="2:5" ht="21">
      <c r="B58" s="18" t="s">
        <v>106</v>
      </c>
      <c r="C58" s="19"/>
      <c r="D58" s="59">
        <v>0.7361</v>
      </c>
      <c r="E58" s="57" t="s">
        <v>105</v>
      </c>
    </row>
    <row r="59" spans="2:4" ht="21">
      <c r="B59" s="18" t="s">
        <v>79</v>
      </c>
      <c r="C59" s="19"/>
      <c r="D59" s="60">
        <v>0.2515</v>
      </c>
    </row>
    <row r="60" spans="2:4" ht="21">
      <c r="B60" s="18" t="s">
        <v>80</v>
      </c>
      <c r="C60" s="19"/>
      <c r="D60" s="60">
        <v>0.0124</v>
      </c>
    </row>
    <row r="61" spans="2:5" ht="21">
      <c r="B61" s="47" t="s">
        <v>107</v>
      </c>
      <c r="C61" s="92" t="s">
        <v>108</v>
      </c>
      <c r="D61" s="92"/>
      <c r="E61" s="92"/>
    </row>
    <row r="63" spans="2:4" ht="23.25">
      <c r="B63" s="55" t="s">
        <v>95</v>
      </c>
      <c r="C63" s="55" t="s">
        <v>8</v>
      </c>
      <c r="D63" s="50"/>
    </row>
    <row r="64" spans="2:4" ht="23.25">
      <c r="B64" s="51" t="s">
        <v>89</v>
      </c>
      <c r="C64" s="52">
        <f>28000000+20000000+36000000+508000+1348500+1000000+1307050+1457900+501775</f>
        <v>90123225</v>
      </c>
      <c r="D64" s="53"/>
    </row>
    <row r="65" spans="2:8" ht="23.25">
      <c r="B65" s="51" t="s">
        <v>90</v>
      </c>
      <c r="C65" s="52">
        <f>17500000+26000000+942400+1348500+1000000+962400+1197300+501775</f>
        <v>49452375</v>
      </c>
      <c r="D65" s="53"/>
      <c r="E65" s="58"/>
      <c r="H65" s="18"/>
    </row>
    <row r="66" spans="2:8" ht="23.25">
      <c r="B66" s="51" t="s">
        <v>91</v>
      </c>
      <c r="C66" s="52">
        <f>47000000+22000000+15000000+49500000+1082200+4041500+1000000+1438150+6084400+501775</f>
        <v>147648025</v>
      </c>
      <c r="D66" s="53"/>
      <c r="H66" s="48"/>
    </row>
    <row r="67" spans="2:8" ht="23.25">
      <c r="B67" s="51" t="s">
        <v>92</v>
      </c>
      <c r="C67" s="52">
        <f>28000000+25300000+49500000+1576200+2861500+1000000+437400+1424400+501775</f>
        <v>110601275</v>
      </c>
      <c r="D67" s="53"/>
      <c r="H67" s="18"/>
    </row>
    <row r="68" spans="2:8" ht="23.25">
      <c r="B68" s="51" t="s">
        <v>93</v>
      </c>
      <c r="C68" s="52">
        <f>5000000</f>
        <v>5000000</v>
      </c>
      <c r="D68" s="53"/>
      <c r="H68" s="18"/>
    </row>
    <row r="69" spans="2:8" ht="23.25">
      <c r="B69" s="49" t="s">
        <v>94</v>
      </c>
      <c r="C69" s="56">
        <f>C64+C65+C66+C67+C68</f>
        <v>402824900</v>
      </c>
      <c r="D69" s="54"/>
      <c r="H69" s="18"/>
    </row>
  </sheetData>
  <sheetProtection/>
  <mergeCells count="36">
    <mergeCell ref="B2:H2"/>
    <mergeCell ref="A3:H3"/>
    <mergeCell ref="A4:H4"/>
    <mergeCell ref="A5:H5"/>
    <mergeCell ref="A7:A11"/>
    <mergeCell ref="B7:B11"/>
    <mergeCell ref="E7:E9"/>
    <mergeCell ref="H7:H39"/>
    <mergeCell ref="A12:A16"/>
    <mergeCell ref="B12:B16"/>
    <mergeCell ref="E12:E16"/>
    <mergeCell ref="A18:A22"/>
    <mergeCell ref="B18:B22"/>
    <mergeCell ref="E18:E20"/>
    <mergeCell ref="A23:A27"/>
    <mergeCell ref="B23:B27"/>
    <mergeCell ref="E23:E27"/>
    <mergeCell ref="A28:A32"/>
    <mergeCell ref="B28:B32"/>
    <mergeCell ref="E28:E32"/>
    <mergeCell ref="A33:A34"/>
    <mergeCell ref="B33:B34"/>
    <mergeCell ref="E33:E34"/>
    <mergeCell ref="A35:A39"/>
    <mergeCell ref="B35:B39"/>
    <mergeCell ref="E35:E39"/>
    <mergeCell ref="A40:A43"/>
    <mergeCell ref="B40:B43"/>
    <mergeCell ref="E40:E43"/>
    <mergeCell ref="C61:E61"/>
    <mergeCell ref="H40:H45"/>
    <mergeCell ref="A46:A49"/>
    <mergeCell ref="B46:B49"/>
    <mergeCell ref="E46:E49"/>
    <mergeCell ref="H46:H52"/>
    <mergeCell ref="A56:E5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2015-04-22T07:44:11Z</cp:lastPrinted>
  <dcterms:created xsi:type="dcterms:W3CDTF">2014-03-04T04:58:29Z</dcterms:created>
  <dcterms:modified xsi:type="dcterms:W3CDTF">2015-04-22T07:44:13Z</dcterms:modified>
  <cp:category/>
  <cp:version/>
  <cp:contentType/>
  <cp:contentStatus/>
</cp:coreProperties>
</file>